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535" windowHeight="4470" activeTab="0"/>
  </bookViews>
  <sheets>
    <sheet name="光碟清單一" sheetId="1" r:id="rId1"/>
  </sheets>
  <definedNames/>
  <calcPr fullCalcOnLoad="1"/>
</workbook>
</file>

<file path=xl/sharedStrings.xml><?xml version="1.0" encoding="utf-8"?>
<sst xmlns="http://schemas.openxmlformats.org/spreadsheetml/2006/main" count="132" uniqueCount="72">
  <si>
    <t>代碼</t>
  </si>
  <si>
    <t>資料庫名稱</t>
  </si>
  <si>
    <t>ISTP</t>
  </si>
  <si>
    <t>停訂</t>
  </si>
  <si>
    <t>EBSCOHost之BSE</t>
  </si>
  <si>
    <t>EBSCOHost 之ASFE</t>
  </si>
  <si>
    <t>Global Books In Print</t>
  </si>
  <si>
    <t>西文圖書期刊聯合目錄</t>
  </si>
  <si>
    <t>1996年後未再出新版</t>
  </si>
  <si>
    <t>中央通訊社剪報查詢系統</t>
  </si>
  <si>
    <t>中華博碩士論文資料庫</t>
  </si>
  <si>
    <t>美加博碩士論文資料庫</t>
  </si>
  <si>
    <t>中華民國期刊論文索引</t>
  </si>
  <si>
    <t>中華民國企管文獻資料庫</t>
  </si>
  <si>
    <t>卓越商情資料庫</t>
  </si>
  <si>
    <t>國家考試題庫</t>
  </si>
  <si>
    <t>ABI/BPO</t>
  </si>
  <si>
    <t>Econlit</t>
  </si>
  <si>
    <t>IEL</t>
  </si>
  <si>
    <t>MLA</t>
  </si>
  <si>
    <t>CA(CHEMICAL ABSTRACT)</t>
  </si>
  <si>
    <t>*SCI</t>
  </si>
  <si>
    <t>*SSCI(單機)</t>
  </si>
  <si>
    <t>*A&amp;HCI(單機)</t>
  </si>
  <si>
    <t>*EI Compendex</t>
  </si>
  <si>
    <t>MEDLINE(單機)</t>
  </si>
  <si>
    <t>JCR(單機)</t>
  </si>
  <si>
    <t>訂費</t>
  </si>
  <si>
    <t>使用率</t>
  </si>
  <si>
    <t>分攤經費</t>
  </si>
  <si>
    <t>文學院</t>
  </si>
  <si>
    <t>理學院</t>
  </si>
  <si>
    <t>工學院</t>
  </si>
  <si>
    <t>管理學院</t>
  </si>
  <si>
    <t>地科學院</t>
  </si>
  <si>
    <t>資電學院</t>
  </si>
  <si>
    <t>使用率</t>
  </si>
  <si>
    <t>分攤經費</t>
  </si>
  <si>
    <t>研究中心</t>
  </si>
  <si>
    <t xml:space="preserve"> </t>
  </si>
  <si>
    <t>即時報紙標題索引資料庫</t>
  </si>
  <si>
    <t>總計</t>
  </si>
  <si>
    <r>
      <t>預估漲幅</t>
    </r>
    <r>
      <rPr>
        <sz val="12"/>
        <rFont val="Times New Roman"/>
        <family val="1"/>
      </rPr>
      <t>15%</t>
    </r>
  </si>
  <si>
    <t xml:space="preserve"> </t>
  </si>
  <si>
    <t>圖書館</t>
  </si>
  <si>
    <t>圖書館</t>
  </si>
  <si>
    <t>OCLC資料庫系統可補不足</t>
  </si>
  <si>
    <t>OCLC WorldCat可取代</t>
  </si>
  <si>
    <t>OCLC及STICNET可取代</t>
  </si>
  <si>
    <t>成本高但資料特殊</t>
  </si>
  <si>
    <t>STICNET網路版可取代</t>
  </si>
  <si>
    <t>改訂中文報紙標題索引</t>
  </si>
  <si>
    <t>Ulrich Periodical Int'l</t>
  </si>
  <si>
    <t>使用次數低不符成本</t>
  </si>
  <si>
    <t>可替代</t>
  </si>
  <si>
    <t>OCLC Paperfirst可取代</t>
  </si>
  <si>
    <t>與ABI/BPO擇一訂購</t>
  </si>
  <si>
    <t>公共投資光碟資料庫訂購清單（表一）</t>
  </si>
  <si>
    <t>圖書館經費自訂之光碟資料庫清單（表二）</t>
  </si>
  <si>
    <t>資料庫名稱</t>
  </si>
  <si>
    <t>訂費</t>
  </si>
  <si>
    <t>新年度擬停訂之光碟資料庫清單（表三）</t>
  </si>
  <si>
    <t>改訂</t>
  </si>
  <si>
    <t>未訂購</t>
  </si>
  <si>
    <t>停訂</t>
  </si>
  <si>
    <t>理由</t>
  </si>
  <si>
    <t>備註</t>
  </si>
  <si>
    <t>建議</t>
  </si>
  <si>
    <t>可部份替代</t>
  </si>
  <si>
    <t>總計</t>
  </si>
  <si>
    <t>Peterson's Gradline</t>
  </si>
  <si>
    <t>圖書館：分攤行政單位及其他單位檢索之經費。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</si>
</sst>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4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b/>
      <sz val="14"/>
      <name val="Times New Roman"/>
      <family val="1"/>
    </font>
    <font>
      <sz val="12"/>
      <name val="華康細圓體"/>
      <family val="3"/>
    </font>
    <font>
      <sz val="14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0" fontId="3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76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76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0" fontId="2" fillId="0" borderId="8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176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76" fontId="3" fillId="0" borderId="5" xfId="0" applyNumberFormat="1" applyFont="1" applyBorder="1" applyAlignment="1">
      <alignment/>
    </xf>
    <xf numFmtId="10" fontId="3" fillId="0" borderId="5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0" fontId="3" fillId="0" borderId="8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1" xfId="0" applyFont="1" applyBorder="1" applyAlignment="1">
      <alignment/>
    </xf>
    <xf numFmtId="176" fontId="7" fillId="0" borderId="1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7" fontId="3" fillId="0" borderId="8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76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0" fontId="3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76" fontId="3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10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10" fontId="3" fillId="0" borderId="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6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5" zoomScaleNormal="75" workbookViewId="0" topLeftCell="I1">
      <selection activeCell="M33" sqref="M33:S33"/>
    </sheetView>
  </sheetViews>
  <sheetFormatPr defaultColWidth="9.00390625" defaultRowHeight="16.5"/>
  <cols>
    <col min="1" max="1" width="4.625" style="11" customWidth="1"/>
    <col min="2" max="2" width="25.625" style="11" customWidth="1"/>
    <col min="3" max="3" width="10.50390625" style="11" customWidth="1"/>
    <col min="4" max="4" width="8.125" style="8" customWidth="1"/>
    <col min="5" max="5" width="11.375" style="10" customWidth="1"/>
    <col min="6" max="6" width="8.50390625" style="8" customWidth="1"/>
    <col min="7" max="7" width="10.75390625" style="10" customWidth="1"/>
    <col min="8" max="8" width="10.125" style="8" bestFit="1" customWidth="1"/>
    <col min="9" max="9" width="11.125" style="10" customWidth="1"/>
    <col min="10" max="10" width="8.875" style="8" customWidth="1"/>
    <col min="11" max="11" width="11.125" style="10" customWidth="1"/>
    <col min="12" max="12" width="8.875" style="8" customWidth="1"/>
    <col min="13" max="13" width="9.875" style="10" customWidth="1"/>
    <col min="14" max="14" width="8.875" style="8" customWidth="1"/>
    <col min="15" max="15" width="11.50390625" style="10" customWidth="1"/>
    <col min="16" max="16" width="8.875" style="8" customWidth="1"/>
    <col min="17" max="17" width="9.875" style="10" customWidth="1"/>
    <col min="18" max="18" width="8.875" style="8" customWidth="1"/>
    <col min="19" max="19" width="11.50390625" style="10" customWidth="1"/>
    <col min="20" max="16384" width="8.875" style="11" customWidth="1"/>
  </cols>
  <sheetData>
    <row r="1" spans="2:9" ht="20.25" thickBot="1">
      <c r="B1" s="12" t="s">
        <v>43</v>
      </c>
      <c r="C1" s="13"/>
      <c r="D1" s="54" t="s">
        <v>57</v>
      </c>
      <c r="E1" s="55"/>
      <c r="F1" s="55"/>
      <c r="G1" s="55"/>
      <c r="H1" s="55"/>
      <c r="I1" s="55"/>
    </row>
    <row r="2" spans="1:19" s="14" customFormat="1" ht="16.5">
      <c r="A2" s="39" t="s">
        <v>0</v>
      </c>
      <c r="B2" s="27" t="s">
        <v>1</v>
      </c>
      <c r="C2" s="27" t="s">
        <v>27</v>
      </c>
      <c r="D2" s="59" t="s">
        <v>30</v>
      </c>
      <c r="E2" s="59"/>
      <c r="F2" s="57" t="s">
        <v>31</v>
      </c>
      <c r="G2" s="57"/>
      <c r="H2" s="57" t="s">
        <v>32</v>
      </c>
      <c r="I2" s="57"/>
      <c r="J2" s="57" t="s">
        <v>33</v>
      </c>
      <c r="K2" s="57"/>
      <c r="L2" s="57" t="s">
        <v>34</v>
      </c>
      <c r="M2" s="57"/>
      <c r="N2" s="57" t="s">
        <v>35</v>
      </c>
      <c r="O2" s="57"/>
      <c r="P2" s="57" t="s">
        <v>44</v>
      </c>
      <c r="Q2" s="57"/>
      <c r="R2" s="57" t="s">
        <v>38</v>
      </c>
      <c r="S2" s="61"/>
    </row>
    <row r="3" spans="1:19" ht="16.5">
      <c r="A3" s="28"/>
      <c r="B3" s="1"/>
      <c r="C3" s="2"/>
      <c r="D3" s="3" t="s">
        <v>28</v>
      </c>
      <c r="E3" s="5" t="s">
        <v>29</v>
      </c>
      <c r="F3" s="3" t="s">
        <v>28</v>
      </c>
      <c r="G3" s="5" t="s">
        <v>29</v>
      </c>
      <c r="H3" s="3" t="s">
        <v>28</v>
      </c>
      <c r="I3" s="5" t="s">
        <v>29</v>
      </c>
      <c r="J3" s="3" t="s">
        <v>28</v>
      </c>
      <c r="K3" s="5" t="s">
        <v>29</v>
      </c>
      <c r="L3" s="3" t="s">
        <v>28</v>
      </c>
      <c r="M3" s="5" t="s">
        <v>29</v>
      </c>
      <c r="N3" s="4" t="s">
        <v>36</v>
      </c>
      <c r="O3" s="6" t="s">
        <v>37</v>
      </c>
      <c r="P3" s="3" t="s">
        <v>28</v>
      </c>
      <c r="Q3" s="5" t="s">
        <v>29</v>
      </c>
      <c r="R3" s="4" t="s">
        <v>36</v>
      </c>
      <c r="S3" s="41" t="s">
        <v>37</v>
      </c>
    </row>
    <row r="4" spans="1:19" ht="16.5">
      <c r="A4" s="16">
        <v>1</v>
      </c>
      <c r="B4" s="2" t="s">
        <v>21</v>
      </c>
      <c r="C4" s="2">
        <v>896000</v>
      </c>
      <c r="D4" s="3">
        <v>0.0078</v>
      </c>
      <c r="E4" s="5">
        <f>C4*D4</f>
        <v>6988.799999999999</v>
      </c>
      <c r="F4" s="3">
        <v>0.2681</v>
      </c>
      <c r="G4" s="5">
        <f>C4*F4</f>
        <v>240217.6</v>
      </c>
      <c r="H4" s="3">
        <v>0.5321</v>
      </c>
      <c r="I4" s="5">
        <f>C4*H4</f>
        <v>476761.60000000003</v>
      </c>
      <c r="J4" s="3">
        <v>0.0289</v>
      </c>
      <c r="K4" s="5">
        <f>C4*J4</f>
        <v>25894.399999999998</v>
      </c>
      <c r="L4" s="3">
        <v>0.0535</v>
      </c>
      <c r="M4" s="5">
        <f>C4*L4</f>
        <v>47936</v>
      </c>
      <c r="N4" s="3">
        <v>0.0553</v>
      </c>
      <c r="O4" s="5">
        <f>C4*N4</f>
        <v>49548.8</v>
      </c>
      <c r="P4" s="3">
        <v>0.029</v>
      </c>
      <c r="Q4" s="5">
        <f>C4*P4</f>
        <v>25984</v>
      </c>
      <c r="R4" s="3">
        <v>0.0253</v>
      </c>
      <c r="S4" s="17">
        <f>C4*R4</f>
        <v>22668.8</v>
      </c>
    </row>
    <row r="5" spans="1:19" ht="16.5">
      <c r="A5" s="16">
        <v>2</v>
      </c>
      <c r="B5" s="2" t="s">
        <v>22</v>
      </c>
      <c r="C5" s="2">
        <v>233625</v>
      </c>
      <c r="D5" s="3">
        <v>0.0999</v>
      </c>
      <c r="E5" s="5">
        <f aca="true" t="shared" si="0" ref="E5:E12">C5*D5</f>
        <v>23339.1375</v>
      </c>
      <c r="F5" s="3">
        <v>0.1064</v>
      </c>
      <c r="G5" s="5">
        <f aca="true" t="shared" si="1" ref="G5:G12">C5*F5</f>
        <v>24857.699999999997</v>
      </c>
      <c r="H5" s="3">
        <v>0.1256</v>
      </c>
      <c r="I5" s="5">
        <f aca="true" t="shared" si="2" ref="I5:I12">C5*H5</f>
        <v>29343.3</v>
      </c>
      <c r="J5" s="3">
        <v>0.5494</v>
      </c>
      <c r="K5" s="5">
        <f aca="true" t="shared" si="3" ref="K5:K12">C5*J5</f>
        <v>128353.575</v>
      </c>
      <c r="L5" s="3">
        <v>0.0221</v>
      </c>
      <c r="M5" s="5">
        <f aca="true" t="shared" si="4" ref="M5:M12">C5*L5</f>
        <v>5163.1125</v>
      </c>
      <c r="N5" s="3">
        <v>0.043</v>
      </c>
      <c r="O5" s="5">
        <f aca="true" t="shared" si="5" ref="O5:O12">C5*N5</f>
        <v>10045.875</v>
      </c>
      <c r="P5" s="3">
        <v>0.0516</v>
      </c>
      <c r="Q5" s="5">
        <f aca="true" t="shared" si="6" ref="Q5:Q12">C5*P5</f>
        <v>12055.05</v>
      </c>
      <c r="R5" s="3">
        <v>0.002</v>
      </c>
      <c r="S5" s="17">
        <f>C5*R5</f>
        <v>467.25</v>
      </c>
    </row>
    <row r="6" spans="1:19" ht="16.5">
      <c r="A6" s="16">
        <v>3</v>
      </c>
      <c r="B6" s="2" t="s">
        <v>23</v>
      </c>
      <c r="C6" s="2">
        <v>165375</v>
      </c>
      <c r="D6" s="3">
        <v>1</v>
      </c>
      <c r="E6" s="5">
        <f t="shared" si="0"/>
        <v>165375</v>
      </c>
      <c r="F6" s="3">
        <v>0</v>
      </c>
      <c r="G6" s="5">
        <f t="shared" si="1"/>
        <v>0</v>
      </c>
      <c r="H6" s="3">
        <v>0</v>
      </c>
      <c r="I6" s="5">
        <f t="shared" si="2"/>
        <v>0</v>
      </c>
      <c r="J6" s="3">
        <v>0</v>
      </c>
      <c r="K6" s="5">
        <f t="shared" si="3"/>
        <v>0</v>
      </c>
      <c r="L6" s="3">
        <v>0</v>
      </c>
      <c r="M6" s="5">
        <f t="shared" si="4"/>
        <v>0</v>
      </c>
      <c r="N6" s="3">
        <v>0</v>
      </c>
      <c r="O6" s="5">
        <f t="shared" si="5"/>
        <v>0</v>
      </c>
      <c r="P6" s="3">
        <v>0</v>
      </c>
      <c r="Q6" s="5">
        <f t="shared" si="6"/>
        <v>0</v>
      </c>
      <c r="R6" s="3">
        <v>0</v>
      </c>
      <c r="S6" s="17">
        <f aca="true" t="shared" si="7" ref="S6:S12">C6*R6</f>
        <v>0</v>
      </c>
    </row>
    <row r="7" spans="1:19" ht="16.5">
      <c r="A7" s="16">
        <v>4</v>
      </c>
      <c r="B7" s="2" t="s">
        <v>24</v>
      </c>
      <c r="C7" s="2">
        <v>266000</v>
      </c>
      <c r="D7" s="3">
        <v>0.01</v>
      </c>
      <c r="E7" s="5">
        <f t="shared" si="0"/>
        <v>2660</v>
      </c>
      <c r="F7" s="3">
        <v>0.0575</v>
      </c>
      <c r="G7" s="5">
        <f t="shared" si="1"/>
        <v>15295</v>
      </c>
      <c r="H7" s="3">
        <v>0.7329</v>
      </c>
      <c r="I7" s="5">
        <f t="shared" si="2"/>
        <v>194951.4</v>
      </c>
      <c r="J7" s="3">
        <v>0.043</v>
      </c>
      <c r="K7" s="5">
        <f t="shared" si="3"/>
        <v>11437.999999999998</v>
      </c>
      <c r="L7" s="3">
        <v>0.029</v>
      </c>
      <c r="M7" s="5">
        <f t="shared" si="4"/>
        <v>7714</v>
      </c>
      <c r="N7" s="3">
        <v>0.0708</v>
      </c>
      <c r="O7" s="5">
        <f t="shared" si="5"/>
        <v>18832.8</v>
      </c>
      <c r="P7" s="3">
        <v>0.0503</v>
      </c>
      <c r="Q7" s="5">
        <f t="shared" si="6"/>
        <v>13379.8</v>
      </c>
      <c r="R7" s="3">
        <v>0.0065</v>
      </c>
      <c r="S7" s="17">
        <f t="shared" si="7"/>
        <v>1729</v>
      </c>
    </row>
    <row r="8" spans="1:19" ht="16.5">
      <c r="A8" s="16">
        <v>21</v>
      </c>
      <c r="B8" s="2" t="s">
        <v>16</v>
      </c>
      <c r="C8" s="2">
        <v>840000</v>
      </c>
      <c r="D8" s="3">
        <v>0.0203</v>
      </c>
      <c r="E8" s="5">
        <f t="shared" si="0"/>
        <v>17052</v>
      </c>
      <c r="F8" s="3">
        <v>0.0214</v>
      </c>
      <c r="G8" s="5">
        <f t="shared" si="1"/>
        <v>17976</v>
      </c>
      <c r="H8" s="3">
        <v>0.0391</v>
      </c>
      <c r="I8" s="5">
        <f t="shared" si="2"/>
        <v>32844</v>
      </c>
      <c r="J8" s="3">
        <v>0.828</v>
      </c>
      <c r="K8" s="5">
        <f t="shared" si="3"/>
        <v>695520</v>
      </c>
      <c r="L8" s="3">
        <v>0.0031</v>
      </c>
      <c r="M8" s="5">
        <f t="shared" si="4"/>
        <v>2604</v>
      </c>
      <c r="N8" s="3">
        <v>0.0566</v>
      </c>
      <c r="O8" s="5">
        <f t="shared" si="5"/>
        <v>47544</v>
      </c>
      <c r="P8" s="3">
        <v>0.0291</v>
      </c>
      <c r="Q8" s="5">
        <f t="shared" si="6"/>
        <v>24444</v>
      </c>
      <c r="R8" s="3">
        <v>0.0024</v>
      </c>
      <c r="S8" s="17">
        <f t="shared" si="7"/>
        <v>2015.9999999999998</v>
      </c>
    </row>
    <row r="9" spans="1:19" ht="16.5">
      <c r="A9" s="16">
        <v>22</v>
      </c>
      <c r="B9" s="2" t="s">
        <v>17</v>
      </c>
      <c r="C9" s="2">
        <v>95450</v>
      </c>
      <c r="D9" s="3">
        <v>0.0236</v>
      </c>
      <c r="E9" s="5">
        <f t="shared" si="0"/>
        <v>2252.62</v>
      </c>
      <c r="F9" s="3">
        <v>0.0264</v>
      </c>
      <c r="G9" s="5">
        <f t="shared" si="1"/>
        <v>2519.88</v>
      </c>
      <c r="H9" s="3">
        <v>0.0535</v>
      </c>
      <c r="I9" s="5">
        <f t="shared" si="2"/>
        <v>5106.575</v>
      </c>
      <c r="J9" s="3">
        <v>0.8405</v>
      </c>
      <c r="K9" s="5">
        <f t="shared" si="3"/>
        <v>80225.725</v>
      </c>
      <c r="L9" s="3">
        <v>0.0073</v>
      </c>
      <c r="M9" s="5">
        <f t="shared" si="4"/>
        <v>696.785</v>
      </c>
      <c r="N9" s="3">
        <v>0.0177</v>
      </c>
      <c r="O9" s="5">
        <f t="shared" si="5"/>
        <v>1689.4650000000001</v>
      </c>
      <c r="P9" s="3">
        <v>0.0296</v>
      </c>
      <c r="Q9" s="5">
        <f t="shared" si="6"/>
        <v>2825.32</v>
      </c>
      <c r="R9" s="3">
        <v>0.0014</v>
      </c>
      <c r="S9" s="17">
        <f t="shared" si="7"/>
        <v>133.63</v>
      </c>
    </row>
    <row r="10" spans="1:19" ht="16.5">
      <c r="A10" s="16">
        <v>23</v>
      </c>
      <c r="B10" s="2" t="s">
        <v>18</v>
      </c>
      <c r="C10" s="2">
        <v>1178800</v>
      </c>
      <c r="D10" s="3">
        <v>0.0142</v>
      </c>
      <c r="E10" s="5">
        <f t="shared" si="0"/>
        <v>16738.960000000003</v>
      </c>
      <c r="F10" s="3">
        <v>0.0738</v>
      </c>
      <c r="G10" s="5">
        <f t="shared" si="1"/>
        <v>86995.44</v>
      </c>
      <c r="H10" s="3">
        <v>0.104</v>
      </c>
      <c r="I10" s="5">
        <f t="shared" si="2"/>
        <v>122595.2</v>
      </c>
      <c r="J10" s="3">
        <v>0.1918</v>
      </c>
      <c r="K10" s="5">
        <f t="shared" si="3"/>
        <v>226093.84</v>
      </c>
      <c r="L10" s="3">
        <v>0.0057</v>
      </c>
      <c r="M10" s="5">
        <f t="shared" si="4"/>
        <v>6719.16</v>
      </c>
      <c r="N10" s="3">
        <v>0.5545</v>
      </c>
      <c r="O10" s="5">
        <f t="shared" si="5"/>
        <v>653644.6</v>
      </c>
      <c r="P10" s="3">
        <v>0.0404</v>
      </c>
      <c r="Q10" s="5">
        <f t="shared" si="6"/>
        <v>47623.52</v>
      </c>
      <c r="R10" s="3">
        <v>0.0156</v>
      </c>
      <c r="S10" s="17">
        <f t="shared" si="7"/>
        <v>18389.28</v>
      </c>
    </row>
    <row r="11" spans="1:19" ht="16.5">
      <c r="A11" s="16">
        <v>24</v>
      </c>
      <c r="B11" s="2" t="s">
        <v>19</v>
      </c>
      <c r="C11" s="2">
        <v>120000</v>
      </c>
      <c r="D11" s="3">
        <v>0.6812</v>
      </c>
      <c r="E11" s="5">
        <f t="shared" si="0"/>
        <v>81744</v>
      </c>
      <c r="F11" s="3">
        <v>0.0259</v>
      </c>
      <c r="G11" s="5">
        <f t="shared" si="1"/>
        <v>3108</v>
      </c>
      <c r="H11" s="3">
        <v>0.0517</v>
      </c>
      <c r="I11" s="5">
        <f t="shared" si="2"/>
        <v>6204</v>
      </c>
      <c r="J11" s="3">
        <v>0.0951</v>
      </c>
      <c r="K11" s="5">
        <f t="shared" si="3"/>
        <v>11412</v>
      </c>
      <c r="L11" s="3">
        <v>0.0091</v>
      </c>
      <c r="M11" s="5">
        <f t="shared" si="4"/>
        <v>1092</v>
      </c>
      <c r="N11" s="3">
        <v>0.0299</v>
      </c>
      <c r="O11" s="5">
        <f t="shared" si="5"/>
        <v>3588</v>
      </c>
      <c r="P11" s="3">
        <v>0.1064</v>
      </c>
      <c r="Q11" s="5">
        <f t="shared" si="6"/>
        <v>12768</v>
      </c>
      <c r="R11" s="3">
        <v>0.0007</v>
      </c>
      <c r="S11" s="17">
        <f t="shared" si="7"/>
        <v>84</v>
      </c>
    </row>
    <row r="12" spans="1:19" ht="17.25" thickBot="1">
      <c r="A12" s="18">
        <v>25</v>
      </c>
      <c r="B12" s="19" t="s">
        <v>20</v>
      </c>
      <c r="C12" s="19">
        <v>727650</v>
      </c>
      <c r="D12" s="30">
        <v>0</v>
      </c>
      <c r="E12" s="29">
        <f t="shared" si="0"/>
        <v>0</v>
      </c>
      <c r="F12" s="30">
        <v>0.5</v>
      </c>
      <c r="G12" s="29">
        <f t="shared" si="1"/>
        <v>363825</v>
      </c>
      <c r="H12" s="30">
        <v>0.5</v>
      </c>
      <c r="I12" s="29">
        <f t="shared" si="2"/>
        <v>363825</v>
      </c>
      <c r="J12" s="30">
        <v>0</v>
      </c>
      <c r="K12" s="29">
        <f t="shared" si="3"/>
        <v>0</v>
      </c>
      <c r="L12" s="30">
        <v>0</v>
      </c>
      <c r="M12" s="29">
        <f t="shared" si="4"/>
        <v>0</v>
      </c>
      <c r="N12" s="30">
        <v>0</v>
      </c>
      <c r="O12" s="29">
        <f t="shared" si="5"/>
        <v>0</v>
      </c>
      <c r="P12" s="30">
        <v>0</v>
      </c>
      <c r="Q12" s="29">
        <f t="shared" si="6"/>
        <v>0</v>
      </c>
      <c r="R12" s="30">
        <v>0</v>
      </c>
      <c r="S12" s="20">
        <f t="shared" si="7"/>
        <v>0</v>
      </c>
    </row>
    <row r="13" spans="1:19" ht="17.25" thickBot="1">
      <c r="A13" s="21"/>
      <c r="B13" s="22" t="s">
        <v>41</v>
      </c>
      <c r="C13" s="22">
        <f>SUM(C4:C12)</f>
        <v>4522900</v>
      </c>
      <c r="D13" s="23">
        <f>E13/C13</f>
        <v>0.06989995743881137</v>
      </c>
      <c r="E13" s="31">
        <f>SUM(E4:E12)</f>
        <v>316150.51749999996</v>
      </c>
      <c r="F13" s="32">
        <f>G13/C13</f>
        <v>0.16688288929669018</v>
      </c>
      <c r="G13" s="31">
        <f>SUM(G4:G12)</f>
        <v>754794.62</v>
      </c>
      <c r="H13" s="32">
        <f>I13/C13</f>
        <v>0.27231003891308675</v>
      </c>
      <c r="I13" s="31">
        <f>SUM(I4:I12)</f>
        <v>1231631.075</v>
      </c>
      <c r="J13" s="32">
        <f>K13/C13</f>
        <v>0.26065965199319024</v>
      </c>
      <c r="K13" s="31">
        <f>SUM(K4:K12)</f>
        <v>1178937.54</v>
      </c>
      <c r="L13" s="32">
        <f>M13/C13</f>
        <v>0.01590242046032413</v>
      </c>
      <c r="M13" s="31">
        <f>SUM(M4:M12)</f>
        <v>71925.05750000001</v>
      </c>
      <c r="N13" s="32">
        <f>O13/C13</f>
        <v>0.17353767273209666</v>
      </c>
      <c r="O13" s="31">
        <f>SUM(O4:O12)</f>
        <v>784893.54</v>
      </c>
      <c r="P13" s="32">
        <f>Q13/C13</f>
        <v>0.03075011386499812</v>
      </c>
      <c r="Q13" s="31">
        <f>SUM(Q4:Q12)</f>
        <v>139079.69</v>
      </c>
      <c r="R13" s="32">
        <f>S13/C13</f>
        <v>0.010057255300802582</v>
      </c>
      <c r="S13" s="26">
        <f>SUM(S4:S12)</f>
        <v>45487.96</v>
      </c>
    </row>
    <row r="14" spans="1:19" ht="17.25" thickBot="1">
      <c r="A14" s="33"/>
      <c r="B14" s="34" t="s">
        <v>42</v>
      </c>
      <c r="C14" s="22">
        <f>C13*1.15</f>
        <v>5201335</v>
      </c>
      <c r="D14" s="23" t="s">
        <v>39</v>
      </c>
      <c r="E14" s="24">
        <f aca="true" t="shared" si="8" ref="E14:S14">E13*1.15</f>
        <v>363573.09512499993</v>
      </c>
      <c r="F14" s="25" t="s">
        <v>39</v>
      </c>
      <c r="G14" s="24">
        <f t="shared" si="8"/>
        <v>868013.813</v>
      </c>
      <c r="H14" s="25" t="s">
        <v>39</v>
      </c>
      <c r="I14" s="24">
        <f t="shared" si="8"/>
        <v>1416375.7362499998</v>
      </c>
      <c r="J14" s="25" t="s">
        <v>39</v>
      </c>
      <c r="K14" s="24">
        <f t="shared" si="8"/>
        <v>1355778.1709999999</v>
      </c>
      <c r="L14" s="25" t="s">
        <v>39</v>
      </c>
      <c r="M14" s="24">
        <f t="shared" si="8"/>
        <v>82713.81612500001</v>
      </c>
      <c r="N14" s="25" t="s">
        <v>39</v>
      </c>
      <c r="O14" s="24">
        <f t="shared" si="8"/>
        <v>902627.571</v>
      </c>
      <c r="P14" s="25" t="s">
        <v>39</v>
      </c>
      <c r="Q14" s="24">
        <f t="shared" si="8"/>
        <v>159941.64349999998</v>
      </c>
      <c r="R14" s="25" t="s">
        <v>39</v>
      </c>
      <c r="S14" s="42">
        <f t="shared" si="8"/>
        <v>52311.153999999995</v>
      </c>
    </row>
    <row r="15" spans="5:9" ht="16.5">
      <c r="E15" s="9"/>
      <c r="I15" s="9"/>
    </row>
    <row r="16" spans="5:9" ht="16.5">
      <c r="E16" s="9"/>
      <c r="I16" s="9"/>
    </row>
    <row r="17" spans="4:11" ht="20.25" thickBot="1">
      <c r="D17" s="54" t="s">
        <v>58</v>
      </c>
      <c r="E17" s="56"/>
      <c r="F17" s="56"/>
      <c r="G17" s="56"/>
      <c r="H17" s="56"/>
      <c r="I17" s="56"/>
      <c r="J17" s="56"/>
      <c r="K17" s="56"/>
    </row>
    <row r="18" spans="1:19" s="14" customFormat="1" ht="16.5">
      <c r="A18" s="39" t="s">
        <v>0</v>
      </c>
      <c r="B18" s="27" t="s">
        <v>1</v>
      </c>
      <c r="C18" s="27" t="s">
        <v>27</v>
      </c>
      <c r="D18" s="59" t="s">
        <v>30</v>
      </c>
      <c r="E18" s="59"/>
      <c r="F18" s="57" t="s">
        <v>31</v>
      </c>
      <c r="G18" s="57"/>
      <c r="H18" s="57" t="s">
        <v>32</v>
      </c>
      <c r="I18" s="57"/>
      <c r="J18" s="57" t="s">
        <v>33</v>
      </c>
      <c r="K18" s="57"/>
      <c r="L18" s="57" t="s">
        <v>34</v>
      </c>
      <c r="M18" s="57"/>
      <c r="N18" s="57" t="s">
        <v>35</v>
      </c>
      <c r="O18" s="57"/>
      <c r="P18" s="57" t="s">
        <v>45</v>
      </c>
      <c r="Q18" s="57"/>
      <c r="R18" s="57" t="s">
        <v>38</v>
      </c>
      <c r="S18" s="61"/>
    </row>
    <row r="19" spans="1:19" ht="16.5">
      <c r="A19" s="28"/>
      <c r="B19" s="1"/>
      <c r="C19" s="2"/>
      <c r="D19" s="3" t="s">
        <v>28</v>
      </c>
      <c r="E19" s="5" t="s">
        <v>29</v>
      </c>
      <c r="F19" s="3" t="s">
        <v>28</v>
      </c>
      <c r="G19" s="5" t="s">
        <v>29</v>
      </c>
      <c r="H19" s="3" t="s">
        <v>28</v>
      </c>
      <c r="I19" s="5" t="s">
        <v>29</v>
      </c>
      <c r="J19" s="3" t="s">
        <v>28</v>
      </c>
      <c r="K19" s="5" t="s">
        <v>29</v>
      </c>
      <c r="L19" s="3" t="s">
        <v>28</v>
      </c>
      <c r="M19" s="5" t="s">
        <v>29</v>
      </c>
      <c r="N19" s="4" t="s">
        <v>36</v>
      </c>
      <c r="O19" s="6" t="s">
        <v>37</v>
      </c>
      <c r="P19" s="3" t="s">
        <v>28</v>
      </c>
      <c r="Q19" s="5" t="s">
        <v>29</v>
      </c>
      <c r="R19" s="4" t="s">
        <v>36</v>
      </c>
      <c r="S19" s="41" t="s">
        <v>37</v>
      </c>
    </row>
    <row r="20" spans="1:19" ht="16.5">
      <c r="A20" s="16">
        <v>6</v>
      </c>
      <c r="B20" s="2" t="s">
        <v>25</v>
      </c>
      <c r="C20" s="2">
        <v>87955</v>
      </c>
      <c r="D20" s="3">
        <v>0.0299</v>
      </c>
      <c r="E20" s="5">
        <v>0</v>
      </c>
      <c r="F20" s="3">
        <v>0.2638</v>
      </c>
      <c r="G20" s="5">
        <v>0</v>
      </c>
      <c r="H20" s="3">
        <v>0.363</v>
      </c>
      <c r="I20" s="5">
        <v>0</v>
      </c>
      <c r="J20" s="3">
        <v>0.1166</v>
      </c>
      <c r="K20" s="5">
        <v>0</v>
      </c>
      <c r="L20" s="3">
        <v>0.035</v>
      </c>
      <c r="M20" s="5">
        <v>0</v>
      </c>
      <c r="N20" s="3">
        <v>0.0926</v>
      </c>
      <c r="O20" s="5">
        <v>0</v>
      </c>
      <c r="P20" s="3">
        <v>0.0948</v>
      </c>
      <c r="Q20" s="2">
        <v>87955</v>
      </c>
      <c r="R20" s="3">
        <v>0.0044</v>
      </c>
      <c r="S20" s="17">
        <v>0</v>
      </c>
    </row>
    <row r="21" spans="1:19" ht="16.5">
      <c r="A21" s="16">
        <v>9</v>
      </c>
      <c r="B21" s="2" t="s">
        <v>26</v>
      </c>
      <c r="C21" s="2">
        <v>52500</v>
      </c>
      <c r="D21" s="3">
        <v>0.0813</v>
      </c>
      <c r="E21" s="5">
        <v>0</v>
      </c>
      <c r="F21" s="3">
        <v>0.1257</v>
      </c>
      <c r="G21" s="5">
        <v>0</v>
      </c>
      <c r="H21" s="3">
        <v>0.1756</v>
      </c>
      <c r="I21" s="5">
        <v>0</v>
      </c>
      <c r="J21" s="3">
        <v>0.2902</v>
      </c>
      <c r="K21" s="5">
        <v>0</v>
      </c>
      <c r="L21" s="3">
        <v>0.0203</v>
      </c>
      <c r="M21" s="5">
        <v>0</v>
      </c>
      <c r="N21" s="3">
        <v>0.1405</v>
      </c>
      <c r="O21" s="5">
        <v>0</v>
      </c>
      <c r="P21" s="3">
        <v>0.1645</v>
      </c>
      <c r="Q21" s="2">
        <v>52500</v>
      </c>
      <c r="R21" s="3">
        <v>0.0018</v>
      </c>
      <c r="S21" s="17">
        <v>0</v>
      </c>
    </row>
    <row r="22" spans="1:19" ht="16.5">
      <c r="A22" s="16">
        <v>14</v>
      </c>
      <c r="B22" s="7" t="s">
        <v>40</v>
      </c>
      <c r="C22" s="2">
        <v>80000</v>
      </c>
      <c r="D22" s="3">
        <v>0</v>
      </c>
      <c r="E22" s="5">
        <v>0</v>
      </c>
      <c r="F22" s="3">
        <v>0</v>
      </c>
      <c r="G22" s="5">
        <v>0</v>
      </c>
      <c r="H22" s="3">
        <v>0</v>
      </c>
      <c r="I22" s="5">
        <v>0</v>
      </c>
      <c r="J22" s="3">
        <v>0</v>
      </c>
      <c r="K22" s="5">
        <v>0</v>
      </c>
      <c r="L22" s="3">
        <v>0</v>
      </c>
      <c r="M22" s="5">
        <v>0</v>
      </c>
      <c r="N22" s="3">
        <v>0</v>
      </c>
      <c r="O22" s="5">
        <v>0</v>
      </c>
      <c r="P22" s="3">
        <v>0</v>
      </c>
      <c r="Q22" s="2">
        <v>80000</v>
      </c>
      <c r="R22" s="3">
        <v>0</v>
      </c>
      <c r="S22" s="17">
        <v>0</v>
      </c>
    </row>
    <row r="23" spans="1:19" ht="16.5">
      <c r="A23" s="16">
        <v>15</v>
      </c>
      <c r="B23" s="2" t="s">
        <v>10</v>
      </c>
      <c r="C23" s="2">
        <v>160000</v>
      </c>
      <c r="D23" s="3">
        <v>0.1979</v>
      </c>
      <c r="E23" s="5">
        <v>0</v>
      </c>
      <c r="F23" s="3">
        <v>0.0721</v>
      </c>
      <c r="G23" s="5">
        <v>0</v>
      </c>
      <c r="H23" s="3">
        <v>0.19</v>
      </c>
      <c r="I23" s="5">
        <v>0</v>
      </c>
      <c r="J23" s="3">
        <v>0.4086</v>
      </c>
      <c r="K23" s="5">
        <v>0</v>
      </c>
      <c r="L23" s="3">
        <v>0.0253</v>
      </c>
      <c r="M23" s="5">
        <v>0</v>
      </c>
      <c r="N23" s="3">
        <v>0.0577</v>
      </c>
      <c r="O23" s="5">
        <v>0</v>
      </c>
      <c r="P23" s="3">
        <v>0.0468</v>
      </c>
      <c r="Q23" s="2">
        <v>160000</v>
      </c>
      <c r="R23" s="3">
        <v>0.0017</v>
      </c>
      <c r="S23" s="17">
        <v>0</v>
      </c>
    </row>
    <row r="24" spans="1:19" ht="16.5">
      <c r="A24" s="16">
        <v>16</v>
      </c>
      <c r="B24" s="2" t="s">
        <v>11</v>
      </c>
      <c r="C24" s="2">
        <v>220000</v>
      </c>
      <c r="D24" s="3">
        <v>0.188</v>
      </c>
      <c r="E24" s="5">
        <v>0</v>
      </c>
      <c r="F24" s="3">
        <v>0.1012</v>
      </c>
      <c r="G24" s="5">
        <v>0</v>
      </c>
      <c r="H24" s="3">
        <v>0.2023</v>
      </c>
      <c r="I24" s="5">
        <v>0</v>
      </c>
      <c r="J24" s="3">
        <v>0.2975</v>
      </c>
      <c r="K24" s="5">
        <v>0</v>
      </c>
      <c r="L24" s="3">
        <v>0.0321</v>
      </c>
      <c r="M24" s="5">
        <v>0</v>
      </c>
      <c r="N24" s="3">
        <v>0.0791</v>
      </c>
      <c r="O24" s="5">
        <v>0</v>
      </c>
      <c r="P24" s="3">
        <v>0.0978</v>
      </c>
      <c r="Q24" s="2">
        <v>220000</v>
      </c>
      <c r="R24" s="3">
        <v>0.0019</v>
      </c>
      <c r="S24" s="17">
        <v>0</v>
      </c>
    </row>
    <row r="25" spans="1:19" ht="16.5">
      <c r="A25" s="16">
        <v>17</v>
      </c>
      <c r="B25" s="2" t="s">
        <v>12</v>
      </c>
      <c r="C25" s="2">
        <v>160000</v>
      </c>
      <c r="D25" s="3">
        <v>0.3148</v>
      </c>
      <c r="E25" s="5">
        <v>0</v>
      </c>
      <c r="F25" s="3">
        <v>0.0436</v>
      </c>
      <c r="G25" s="5">
        <v>0</v>
      </c>
      <c r="H25" s="3">
        <v>0.181</v>
      </c>
      <c r="I25" s="5">
        <v>0</v>
      </c>
      <c r="J25" s="3">
        <v>0.3329</v>
      </c>
      <c r="K25" s="5">
        <v>0</v>
      </c>
      <c r="L25" s="3">
        <v>0.0242</v>
      </c>
      <c r="M25" s="5">
        <v>0</v>
      </c>
      <c r="N25" s="3">
        <v>0.0441</v>
      </c>
      <c r="O25" s="5">
        <v>0</v>
      </c>
      <c r="P25" s="3">
        <v>0.0586</v>
      </c>
      <c r="Q25" s="2">
        <v>160000</v>
      </c>
      <c r="R25" s="3">
        <v>0.0007</v>
      </c>
      <c r="S25" s="17">
        <v>0</v>
      </c>
    </row>
    <row r="26" spans="1:19" ht="16.5">
      <c r="A26" s="16">
        <v>18</v>
      </c>
      <c r="B26" s="7" t="s">
        <v>13</v>
      </c>
      <c r="C26" s="2">
        <v>68000</v>
      </c>
      <c r="D26" s="3">
        <v>0.0296</v>
      </c>
      <c r="E26" s="5">
        <v>0</v>
      </c>
      <c r="F26" s="3">
        <v>0.0197</v>
      </c>
      <c r="G26" s="5">
        <v>0</v>
      </c>
      <c r="H26" s="3">
        <v>0.028</v>
      </c>
      <c r="I26" s="5">
        <v>0</v>
      </c>
      <c r="J26" s="3">
        <v>0.8669</v>
      </c>
      <c r="K26" s="5">
        <v>0</v>
      </c>
      <c r="L26" s="3">
        <v>0.0048</v>
      </c>
      <c r="M26" s="5">
        <v>0</v>
      </c>
      <c r="N26" s="3">
        <v>0.0222</v>
      </c>
      <c r="O26" s="5">
        <v>0</v>
      </c>
      <c r="P26" s="3">
        <v>0.0284</v>
      </c>
      <c r="Q26" s="2">
        <v>68000</v>
      </c>
      <c r="R26" s="3">
        <v>0.0005</v>
      </c>
      <c r="S26" s="17">
        <v>0</v>
      </c>
    </row>
    <row r="27" spans="1:19" ht="17.25" thickBot="1">
      <c r="A27" s="18"/>
      <c r="B27" s="19" t="s">
        <v>41</v>
      </c>
      <c r="C27" s="19">
        <f>SUM(C20:C26)</f>
        <v>828455</v>
      </c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19">
        <f>SUM(Q20:Q26)</f>
        <v>828455</v>
      </c>
      <c r="R27" s="30"/>
      <c r="S27" s="20"/>
    </row>
    <row r="28" spans="1:19" ht="17.25" thickBot="1">
      <c r="A28" s="21"/>
      <c r="B28" s="22" t="s">
        <v>42</v>
      </c>
      <c r="C28" s="40">
        <f>C27*1.15</f>
        <v>952723.2499999999</v>
      </c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24">
        <f>Q27*1.15</f>
        <v>952723.2499999999</v>
      </c>
      <c r="R28" s="32"/>
      <c r="S28" s="26"/>
    </row>
    <row r="29" spans="3:17" ht="16.5">
      <c r="C29" s="15"/>
      <c r="Q29" s="15"/>
    </row>
    <row r="31" spans="4:11" ht="20.25" thickBot="1">
      <c r="D31" s="54" t="s">
        <v>61</v>
      </c>
      <c r="E31" s="56"/>
      <c r="F31" s="56"/>
      <c r="G31" s="56"/>
      <c r="H31" s="56"/>
      <c r="I31" s="56"/>
      <c r="J31" s="56"/>
      <c r="K31" s="56"/>
    </row>
    <row r="32" spans="1:19" s="14" customFormat="1" ht="16.5">
      <c r="A32" s="37"/>
      <c r="B32" s="27" t="s">
        <v>59</v>
      </c>
      <c r="C32" s="27" t="s">
        <v>60</v>
      </c>
      <c r="D32" s="27" t="s">
        <v>67</v>
      </c>
      <c r="E32" s="57" t="s">
        <v>65</v>
      </c>
      <c r="F32" s="58"/>
      <c r="G32" s="58"/>
      <c r="H32" s="59" t="s">
        <v>66</v>
      </c>
      <c r="I32" s="58"/>
      <c r="J32" s="58"/>
      <c r="K32" s="60"/>
      <c r="L32" s="38"/>
      <c r="M32" s="43" t="s">
        <v>71</v>
      </c>
      <c r="N32" s="44"/>
      <c r="O32" s="44"/>
      <c r="P32" s="44"/>
      <c r="Q32" s="44"/>
      <c r="R32" s="44"/>
      <c r="S32" s="44"/>
    </row>
    <row r="33" spans="1:19" ht="16.5">
      <c r="A33" s="16">
        <v>5</v>
      </c>
      <c r="B33" s="2" t="s">
        <v>2</v>
      </c>
      <c r="C33" s="2">
        <v>105000</v>
      </c>
      <c r="D33" s="5" t="s">
        <v>64</v>
      </c>
      <c r="E33" s="45" t="s">
        <v>54</v>
      </c>
      <c r="F33" s="46"/>
      <c r="G33" s="46"/>
      <c r="H33" s="47" t="s">
        <v>55</v>
      </c>
      <c r="I33" s="46"/>
      <c r="J33" s="46"/>
      <c r="K33" s="48"/>
      <c r="M33" s="43"/>
      <c r="N33" s="44"/>
      <c r="O33" s="44"/>
      <c r="P33" s="44"/>
      <c r="Q33" s="44"/>
      <c r="R33" s="44"/>
      <c r="S33" s="44"/>
    </row>
    <row r="34" spans="1:19" ht="16.5">
      <c r="A34" s="16">
        <v>7</v>
      </c>
      <c r="B34" s="2" t="s">
        <v>4</v>
      </c>
      <c r="C34" s="2">
        <v>805000</v>
      </c>
      <c r="D34" s="5" t="s">
        <v>63</v>
      </c>
      <c r="E34" s="45"/>
      <c r="F34" s="46"/>
      <c r="G34" s="46"/>
      <c r="H34" s="47" t="s">
        <v>56</v>
      </c>
      <c r="I34" s="46"/>
      <c r="J34" s="46"/>
      <c r="K34" s="48"/>
      <c r="M34" s="43"/>
      <c r="N34" s="44"/>
      <c r="O34" s="44"/>
      <c r="P34" s="44"/>
      <c r="Q34" s="44"/>
      <c r="R34" s="44"/>
      <c r="S34" s="44"/>
    </row>
    <row r="35" spans="1:19" ht="16.5">
      <c r="A35" s="16">
        <v>8</v>
      </c>
      <c r="B35" s="2" t="s">
        <v>5</v>
      </c>
      <c r="C35" s="2">
        <v>840000</v>
      </c>
      <c r="D35" s="5" t="s">
        <v>3</v>
      </c>
      <c r="E35" s="45" t="s">
        <v>53</v>
      </c>
      <c r="F35" s="46"/>
      <c r="G35" s="46"/>
      <c r="H35" s="47" t="s">
        <v>46</v>
      </c>
      <c r="I35" s="46"/>
      <c r="J35" s="46"/>
      <c r="K35" s="48"/>
      <c r="M35" s="43"/>
      <c r="N35" s="44"/>
      <c r="O35" s="44"/>
      <c r="P35" s="44"/>
      <c r="Q35" s="44"/>
      <c r="R35" s="44"/>
      <c r="S35" s="44"/>
    </row>
    <row r="36" spans="1:19" ht="16.5">
      <c r="A36" s="16">
        <v>10</v>
      </c>
      <c r="B36" s="2" t="s">
        <v>6</v>
      </c>
      <c r="C36" s="2">
        <v>170000</v>
      </c>
      <c r="D36" s="5" t="s">
        <v>3</v>
      </c>
      <c r="E36" s="45" t="s">
        <v>54</v>
      </c>
      <c r="F36" s="46"/>
      <c r="G36" s="46"/>
      <c r="H36" s="47" t="s">
        <v>47</v>
      </c>
      <c r="I36" s="47"/>
      <c r="J36" s="47"/>
      <c r="K36" s="53"/>
      <c r="M36" s="43"/>
      <c r="N36" s="44"/>
      <c r="O36" s="44"/>
      <c r="P36" s="44"/>
      <c r="Q36" s="44"/>
      <c r="R36" s="44"/>
      <c r="S36" s="44"/>
    </row>
    <row r="37" spans="1:19" ht="16.5">
      <c r="A37" s="16">
        <v>11</v>
      </c>
      <c r="B37" s="7" t="s">
        <v>52</v>
      </c>
      <c r="C37" s="2">
        <v>50000</v>
      </c>
      <c r="D37" s="5" t="s">
        <v>3</v>
      </c>
      <c r="E37" s="45" t="s">
        <v>54</v>
      </c>
      <c r="F37" s="46"/>
      <c r="G37" s="46"/>
      <c r="H37" s="47" t="s">
        <v>48</v>
      </c>
      <c r="I37" s="47"/>
      <c r="J37" s="47"/>
      <c r="K37" s="53"/>
      <c r="R37" s="11"/>
      <c r="S37" s="11"/>
    </row>
    <row r="38" spans="1:19" ht="16.5">
      <c r="A38" s="16">
        <v>12</v>
      </c>
      <c r="B38" s="2" t="s">
        <v>70</v>
      </c>
      <c r="C38" s="2">
        <v>50000</v>
      </c>
      <c r="D38" s="5" t="s">
        <v>3</v>
      </c>
      <c r="E38" s="45" t="s">
        <v>53</v>
      </c>
      <c r="F38" s="46"/>
      <c r="G38" s="46"/>
      <c r="H38" s="47" t="s">
        <v>49</v>
      </c>
      <c r="I38" s="47"/>
      <c r="J38" s="47"/>
      <c r="K38" s="53"/>
      <c r="R38" s="11"/>
      <c r="S38" s="11"/>
    </row>
    <row r="39" spans="1:19" ht="16.5">
      <c r="A39" s="16">
        <v>13</v>
      </c>
      <c r="B39" s="2" t="s">
        <v>7</v>
      </c>
      <c r="C39" s="2">
        <v>30000</v>
      </c>
      <c r="D39" s="5" t="s">
        <v>3</v>
      </c>
      <c r="E39" s="45" t="s">
        <v>8</v>
      </c>
      <c r="F39" s="46"/>
      <c r="G39" s="46"/>
      <c r="H39" s="47" t="s">
        <v>50</v>
      </c>
      <c r="I39" s="47"/>
      <c r="J39" s="47"/>
      <c r="K39" s="53"/>
      <c r="R39" s="11"/>
      <c r="S39" s="11"/>
    </row>
    <row r="40" spans="1:19" ht="16.5">
      <c r="A40" s="16">
        <v>14</v>
      </c>
      <c r="B40" s="7" t="s">
        <v>9</v>
      </c>
      <c r="C40" s="2">
        <v>430000</v>
      </c>
      <c r="D40" s="36" t="s">
        <v>62</v>
      </c>
      <c r="E40" s="45" t="s">
        <v>53</v>
      </c>
      <c r="F40" s="46"/>
      <c r="G40" s="46"/>
      <c r="H40" s="47" t="s">
        <v>51</v>
      </c>
      <c r="I40" s="46"/>
      <c r="J40" s="46"/>
      <c r="K40" s="48"/>
      <c r="R40" s="11"/>
      <c r="S40" s="11"/>
    </row>
    <row r="41" spans="1:19" ht="16.5">
      <c r="A41" s="16">
        <v>19</v>
      </c>
      <c r="B41" s="2" t="s">
        <v>14</v>
      </c>
      <c r="C41" s="35">
        <v>86000</v>
      </c>
      <c r="D41" s="5" t="s">
        <v>3</v>
      </c>
      <c r="E41" s="45" t="s">
        <v>68</v>
      </c>
      <c r="F41" s="46"/>
      <c r="G41" s="46"/>
      <c r="H41" s="47" t="s">
        <v>12</v>
      </c>
      <c r="I41" s="46"/>
      <c r="J41" s="46"/>
      <c r="K41" s="48"/>
      <c r="R41" s="11"/>
      <c r="S41" s="11"/>
    </row>
    <row r="42" spans="1:19" ht="16.5">
      <c r="A42" s="16">
        <v>20</v>
      </c>
      <c r="B42" s="2" t="s">
        <v>15</v>
      </c>
      <c r="C42" s="2">
        <v>98000</v>
      </c>
      <c r="D42" s="5" t="s">
        <v>3</v>
      </c>
      <c r="E42" s="45" t="s">
        <v>53</v>
      </c>
      <c r="F42" s="46"/>
      <c r="G42" s="46"/>
      <c r="H42" s="47" t="s">
        <v>49</v>
      </c>
      <c r="I42" s="46"/>
      <c r="J42" s="46"/>
      <c r="K42" s="48"/>
      <c r="R42" s="11"/>
      <c r="S42" s="11"/>
    </row>
    <row r="43" spans="1:19" ht="17.25" thickBot="1">
      <c r="A43" s="18"/>
      <c r="B43" s="19" t="s">
        <v>69</v>
      </c>
      <c r="C43" s="19">
        <f>SUM(C34:C42)</f>
        <v>2559000</v>
      </c>
      <c r="D43" s="29"/>
      <c r="E43" s="49"/>
      <c r="F43" s="50"/>
      <c r="G43" s="50"/>
      <c r="H43" s="51"/>
      <c r="I43" s="50"/>
      <c r="J43" s="50"/>
      <c r="K43" s="52"/>
      <c r="R43" s="11"/>
      <c r="S43" s="11"/>
    </row>
  </sheetData>
  <mergeCells count="48">
    <mergeCell ref="L2:M2"/>
    <mergeCell ref="N2:O2"/>
    <mergeCell ref="P2:Q2"/>
    <mergeCell ref="R2:S2"/>
    <mergeCell ref="J18:K18"/>
    <mergeCell ref="D2:E2"/>
    <mergeCell ref="F2:G2"/>
    <mergeCell ref="H2:I2"/>
    <mergeCell ref="J2:K2"/>
    <mergeCell ref="D17:K17"/>
    <mergeCell ref="L18:M18"/>
    <mergeCell ref="N18:O18"/>
    <mergeCell ref="P18:Q18"/>
    <mergeCell ref="R18:S18"/>
    <mergeCell ref="D1:I1"/>
    <mergeCell ref="D31:K31"/>
    <mergeCell ref="H34:K34"/>
    <mergeCell ref="E34:G34"/>
    <mergeCell ref="E32:G32"/>
    <mergeCell ref="H32:K32"/>
    <mergeCell ref="D18:E18"/>
    <mergeCell ref="F18:G18"/>
    <mergeCell ref="H18:I18"/>
    <mergeCell ref="H33:K33"/>
    <mergeCell ref="H35:K35"/>
    <mergeCell ref="H36:K36"/>
    <mergeCell ref="H37:K37"/>
    <mergeCell ref="H38:K38"/>
    <mergeCell ref="H39:K39"/>
    <mergeCell ref="H40:K40"/>
    <mergeCell ref="H41:K41"/>
    <mergeCell ref="E33:G33"/>
    <mergeCell ref="E35:G35"/>
    <mergeCell ref="E36:G36"/>
    <mergeCell ref="E37:G37"/>
    <mergeCell ref="E38:G38"/>
    <mergeCell ref="E39:G39"/>
    <mergeCell ref="E40:G40"/>
    <mergeCell ref="E41:G41"/>
    <mergeCell ref="E42:G42"/>
    <mergeCell ref="H42:K42"/>
    <mergeCell ref="E43:G43"/>
    <mergeCell ref="H43:K43"/>
    <mergeCell ref="M36:S36"/>
    <mergeCell ref="M33:S33"/>
    <mergeCell ref="M32:S32"/>
    <mergeCell ref="M34:S34"/>
    <mergeCell ref="M35:S3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&amp;C&amp;"標楷體,標準"&amp;18公共投資光碟資料庫建議清單&amp;R&amp;"Times New Roman,標準"&amp;D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nculib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ncu</dc:creator>
  <cp:keywords/>
  <dc:description/>
  <cp:lastModifiedBy>lib</cp:lastModifiedBy>
  <cp:lastPrinted>1999-03-31T06:15:32Z</cp:lastPrinted>
  <dcterms:created xsi:type="dcterms:W3CDTF">1999-03-24T03:48:37Z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